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320" windowHeight="12330"/>
  </bookViews>
  <sheets>
    <sheet name="Startlista" sheetId="1" r:id="rId1"/>
    <sheet name="Placering" sheetId="8" r:id="rId2"/>
  </sheets>
  <definedNames>
    <definedName name="_xlnm.Print_Area" localSheetId="0">Startlista!$B$1:$L$17</definedName>
  </definedNames>
  <calcPr calcId="145621"/>
  <pivotCaches>
    <pivotCache cacheId="7" r:id="rId3"/>
  </pivotCaches>
</workbook>
</file>

<file path=xl/calcChain.xml><?xml version="1.0" encoding="utf-8"?>
<calcChain xmlns="http://schemas.openxmlformats.org/spreadsheetml/2006/main">
  <c r="K10" i="1" l="1"/>
  <c r="K9" i="1"/>
  <c r="K8" i="1"/>
  <c r="K7" i="1"/>
  <c r="J9" i="1"/>
  <c r="K13" i="1"/>
  <c r="K14" i="1"/>
  <c r="K15" i="1"/>
  <c r="J15" i="1"/>
  <c r="J14" i="1"/>
  <c r="J13" i="1"/>
  <c r="J12" i="1"/>
  <c r="J10" i="1"/>
  <c r="J11" i="1"/>
  <c r="J8" i="1"/>
  <c r="J7" i="1"/>
  <c r="J21" i="1"/>
  <c r="J23" i="1"/>
</calcChain>
</file>

<file path=xl/sharedStrings.xml><?xml version="1.0" encoding="utf-8"?>
<sst xmlns="http://schemas.openxmlformats.org/spreadsheetml/2006/main" count="60" uniqueCount="47">
  <si>
    <t>SegelNr</t>
  </si>
  <si>
    <t>Båtnamn</t>
  </si>
  <si>
    <t>Båttyp</t>
  </si>
  <si>
    <t>SRS</t>
  </si>
  <si>
    <t>Skeppare</t>
  </si>
  <si>
    <t>Spinn</t>
  </si>
  <si>
    <t>Beräknad</t>
  </si>
  <si>
    <t>Plac</t>
  </si>
  <si>
    <t>CA - SI Larsson</t>
  </si>
  <si>
    <t>Pomperipossa</t>
  </si>
  <si>
    <t>Forgus 31</t>
  </si>
  <si>
    <t>Protokoll</t>
  </si>
  <si>
    <t>Segelskappet Vättern</t>
  </si>
  <si>
    <t xml:space="preserve">Kappsegling: </t>
  </si>
  <si>
    <t xml:space="preserve">Bana: </t>
  </si>
  <si>
    <t>Datum:</t>
  </si>
  <si>
    <t xml:space="preserve">Starttid: </t>
  </si>
  <si>
    <t>Vindstyrka:</t>
  </si>
  <si>
    <t xml:space="preserve">Klass: </t>
  </si>
  <si>
    <t>Eva</t>
  </si>
  <si>
    <t>Miss X</t>
  </si>
  <si>
    <t>Babysitter</t>
  </si>
  <si>
    <t>X312</t>
  </si>
  <si>
    <t>Mixer Cr</t>
  </si>
  <si>
    <t>Per Harder</t>
  </si>
  <si>
    <t>Gunnar Wall</t>
  </si>
  <si>
    <t>Radetiketter</t>
  </si>
  <si>
    <t>Totalt</t>
  </si>
  <si>
    <t>Min av Beräknad</t>
  </si>
  <si>
    <t>SRS utan undandvinssegel</t>
  </si>
  <si>
    <t>Målgång</t>
  </si>
  <si>
    <t>Seglad tid</t>
  </si>
  <si>
    <t>Betalt</t>
  </si>
  <si>
    <t>(tom)</t>
  </si>
  <si>
    <t>m/s</t>
  </si>
  <si>
    <t>Bo Roxberg</t>
  </si>
  <si>
    <t>Bossanova</t>
  </si>
  <si>
    <t>Express</t>
  </si>
  <si>
    <t>Östen Gustavsson</t>
  </si>
  <si>
    <t>SK30</t>
  </si>
  <si>
    <t>1:a höstseglingen Erik Rudbergs vpr</t>
  </si>
  <si>
    <t>Uppskjuten stiltje</t>
  </si>
  <si>
    <t>DNF</t>
  </si>
  <si>
    <t>x</t>
  </si>
  <si>
    <t>Markus Almberg</t>
  </si>
  <si>
    <t>Helmsman 26</t>
  </si>
  <si>
    <t>Uppskjuten från 10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</si>
</sst>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2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wrapText="1"/>
    </xf>
    <xf numFmtId="0" fontId="3" fillId="0" borderId="0" xfId="0" applyFont="1"/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4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numFmt numFmtId="164" formatCode="h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gelsällskapet Vättern" refreshedDate="42254.844010763889" createdVersion="3" refreshedVersion="3" minRefreshableVersion="3" recordCount="12">
  <cacheSource type="worksheet">
    <worksheetSource ref="B6:L17" sheet="Startlista"/>
  </cacheSource>
  <cacheFields count="11">
    <cacheField name="SegelNr" numFmtId="0">
      <sharedItems containsString="0" containsBlank="1" containsNumber="1" containsInteger="1" minValue="57" maxValue="2947"/>
    </cacheField>
    <cacheField name="Skeppare" numFmtId="0">
      <sharedItems containsBlank="1"/>
    </cacheField>
    <cacheField name="Båtnamn" numFmtId="0">
      <sharedItems containsBlank="1" count="25">
        <s v="Pomperipossa"/>
        <s v="Babysitter"/>
        <s v="Bossanova"/>
        <s v="Miss X"/>
        <s v="Eva"/>
        <m/>
        <s v="g" u="1"/>
        <s v="Freewind" u="1"/>
        <s v="dfsa" u="1"/>
        <s v="df" u="1"/>
        <s v="zsdg" u="1"/>
        <s v="j" u="1"/>
        <s v="c" u="1"/>
        <s v="Rörann" u="1"/>
        <s v="ardstgrae" u="1"/>
        <s v="a" u="1"/>
        <s v="gfg" u="1"/>
        <s v="vdfstg" u="1"/>
        <s v="d" u="1"/>
        <s v="zv" u="1"/>
        <s v="b" u="1"/>
        <s v="arwet" u="1"/>
        <s v="rat" u="1"/>
        <s v="hdfhgsdh" u="1"/>
        <s v="Hjerter 5" u="1"/>
      </sharedItems>
    </cacheField>
    <cacheField name="Båttyp" numFmtId="0">
      <sharedItems containsBlank="1"/>
    </cacheField>
    <cacheField name="SRS" numFmtId="0">
      <sharedItems containsString="0" containsBlank="1" containsNumber="1" minValue="1.0449999999999999" maxValue="1.1679999999999999"/>
    </cacheField>
    <cacheField name="Spinn" numFmtId="0">
      <sharedItems containsBlank="1"/>
    </cacheField>
    <cacheField name="SRS utan undandvinssegel" numFmtId="0">
      <sharedItems containsString="0" containsBlank="1" containsNumber="1" minValue="1.018" maxValue="1.1279999999999999"/>
    </cacheField>
    <cacheField name="Målgång" numFmtId="0">
      <sharedItems containsNonDate="0" containsDate="1" containsString="0" containsBlank="1" minDate="1899-12-30T19:43:00" maxDate="1899-12-30T19:56:15"/>
    </cacheField>
    <cacheField name="Seglad tid" numFmtId="0">
      <sharedItems containsDate="1" containsBlank="1" containsMixedTypes="1" minDate="1899-12-30T01:43:00" maxDate="1899-12-30T01:56:15"/>
    </cacheField>
    <cacheField name="Beräknad" numFmtId="0">
      <sharedItems containsDate="1" containsBlank="1" containsMixedTypes="1" minDate="1899-12-30T01:57:11" maxDate="1899-12-30T02:03:08"/>
    </cacheField>
    <cacheField name="Pla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n v="2947"/>
    <s v="CA - SI Larsson"/>
    <x v="0"/>
    <s v="Forgus 31"/>
    <n v="1.087"/>
    <m/>
    <n v="1.0529999999999999"/>
    <d v="1899-12-30T19:56:15"/>
    <d v="1899-12-30T01:56:15"/>
    <s v=" "/>
    <m/>
  </r>
  <r>
    <n v="57"/>
    <s v="Gunnar Wall"/>
    <x v="1"/>
    <s v="X312"/>
    <n v="1.1240000000000001"/>
    <m/>
    <n v="1.099"/>
    <m/>
    <s v=" "/>
    <s v="DNF"/>
    <m/>
  </r>
  <r>
    <n v="913"/>
    <s v="Bo Roxberg"/>
    <x v="2"/>
    <s v="Express"/>
    <n v="1.109"/>
    <m/>
    <n v="1.0760000000000001"/>
    <d v="1899-12-30T19:48:54"/>
    <d v="1899-12-30T01:48:54"/>
    <d v="1899-12-30T01:57:11"/>
    <m/>
  </r>
  <r>
    <n v="110"/>
    <s v="Per Harder"/>
    <x v="3"/>
    <s v="Mixer Cr"/>
    <n v="1.155"/>
    <s v="X"/>
    <n v="1.1279999999999999"/>
    <d v="1899-12-30T19:43:00"/>
    <d v="1899-12-30T01:43:00"/>
    <d v="1899-12-30T01:58:58"/>
    <m/>
  </r>
  <r>
    <n v="147"/>
    <s v="Östen Gustavsson"/>
    <x v="4"/>
    <s v="SK30"/>
    <n v="1.1679999999999999"/>
    <m/>
    <n v="1.1279999999999999"/>
    <d v="1899-12-30T19:49:10"/>
    <d v="1899-12-30T01:49:10"/>
    <d v="1899-12-30T02:03:08"/>
    <m/>
  </r>
  <r>
    <n v="128"/>
    <s v="Markus Almberg"/>
    <x v="5"/>
    <s v="Helmsman 26"/>
    <n v="1.0449999999999999"/>
    <m/>
    <n v="1.018"/>
    <m/>
    <s v=" "/>
    <s v="DNF"/>
    <m/>
  </r>
  <r>
    <m/>
    <m/>
    <x v="5"/>
    <m/>
    <m/>
    <m/>
    <m/>
    <m/>
    <s v=" "/>
    <s v=" "/>
    <m/>
  </r>
  <r>
    <m/>
    <m/>
    <x v="5"/>
    <m/>
    <m/>
    <m/>
    <m/>
    <m/>
    <s v=" "/>
    <s v=" "/>
    <m/>
  </r>
  <r>
    <m/>
    <m/>
    <x v="5"/>
    <m/>
    <m/>
    <m/>
    <m/>
    <m/>
    <s v=" "/>
    <s v=" "/>
    <m/>
  </r>
  <r>
    <m/>
    <m/>
    <x v="5"/>
    <m/>
    <m/>
    <m/>
    <m/>
    <m/>
    <s v=" "/>
    <s v=" "/>
    <m/>
  </r>
  <r>
    <m/>
    <m/>
    <x v="5"/>
    <m/>
    <m/>
    <m/>
    <m/>
    <m/>
    <m/>
    <m/>
    <m/>
  </r>
  <r>
    <m/>
    <m/>
    <x v="5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7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B10" firstHeaderRow="1" firstDataRow="1" firstDataCol="1"/>
  <pivotFields count="11">
    <pivotField showAll="0"/>
    <pivotField showAll="0"/>
    <pivotField axis="axisRow" showAll="0" sortType="ascending">
      <items count="26">
        <item x="1"/>
        <item x="4"/>
        <item m="1" x="7"/>
        <item m="1" x="24"/>
        <item x="3"/>
        <item x="0"/>
        <item m="1" x="13"/>
        <item x="5"/>
        <item m="1" x="15"/>
        <item m="1" x="20"/>
        <item m="1" x="12"/>
        <item m="1" x="18"/>
        <item m="1" x="9"/>
        <item m="1" x="8"/>
        <item m="1" x="6"/>
        <item m="1" x="19"/>
        <item m="1" x="11"/>
        <item m="1" x="23"/>
        <item m="1" x="16"/>
        <item m="1" x="10"/>
        <item m="1" x="14"/>
        <item m="1" x="22"/>
        <item m="1" x="21"/>
        <item m="1" x="17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 defaultSubtotal="0"/>
    <pivotField dataField="1" showAll="0"/>
    <pivotField showAll="0"/>
  </pivotFields>
  <rowFields count="1">
    <field x="2"/>
  </rowFields>
  <rowItems count="7">
    <i>
      <x/>
    </i>
    <i>
      <x v="5"/>
    </i>
    <i>
      <x v="7"/>
    </i>
    <i>
      <x v="24"/>
    </i>
    <i>
      <x v="4"/>
    </i>
    <i>
      <x v="1"/>
    </i>
    <i t="grand">
      <x/>
    </i>
  </rowItems>
  <colItems count="1">
    <i/>
  </colItems>
  <dataFields count="1">
    <dataField name="Min av Beräknad" fld="9" subtotal="min" baseField="0" baseItem="0"/>
  </dataFields>
  <formats count="1">
    <format dxfId="0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Q12" sqref="P12:Q12"/>
    </sheetView>
  </sheetViews>
  <sheetFormatPr defaultRowHeight="15" x14ac:dyDescent="0.25"/>
  <cols>
    <col min="2" max="2" width="15.85546875" bestFit="1" customWidth="1"/>
    <col min="3" max="3" width="25.5703125" customWidth="1"/>
    <col min="4" max="4" width="20.5703125" customWidth="1"/>
    <col min="5" max="5" width="20.7109375" customWidth="1"/>
    <col min="8" max="8" width="20" bestFit="1" customWidth="1"/>
    <col min="9" max="10" width="13.42578125" bestFit="1" customWidth="1"/>
    <col min="11" max="11" width="18.7109375" bestFit="1" customWidth="1"/>
    <col min="12" max="12" width="5.7109375" bestFit="1" customWidth="1"/>
    <col min="14" max="14" width="11.85546875" customWidth="1"/>
    <col min="15" max="15" width="10.140625" customWidth="1"/>
  </cols>
  <sheetData>
    <row r="1" spans="1:15" ht="18.75" x14ac:dyDescent="0.3">
      <c r="A1" s="7"/>
      <c r="B1" s="8"/>
      <c r="C1" s="8"/>
      <c r="D1" s="8"/>
      <c r="E1" s="8"/>
      <c r="F1" s="9" t="s">
        <v>11</v>
      </c>
      <c r="G1" s="8"/>
      <c r="H1" s="8"/>
      <c r="I1" s="8"/>
      <c r="J1" s="8"/>
      <c r="K1" s="8"/>
      <c r="L1" s="8"/>
      <c r="M1" s="21"/>
    </row>
    <row r="2" spans="1:15" ht="18.75" x14ac:dyDescent="0.3">
      <c r="A2" s="7"/>
      <c r="B2" s="8"/>
      <c r="C2" s="8"/>
      <c r="D2" s="8"/>
      <c r="E2" s="8"/>
      <c r="F2" s="10" t="s">
        <v>12</v>
      </c>
      <c r="G2" s="8"/>
      <c r="H2" s="8"/>
      <c r="I2" s="8"/>
      <c r="J2" s="8"/>
      <c r="K2" s="8"/>
      <c r="L2" s="8"/>
      <c r="M2" s="21"/>
    </row>
    <row r="3" spans="1:15" ht="18.75" x14ac:dyDescent="0.3">
      <c r="A3" s="7"/>
      <c r="B3" s="11" t="s">
        <v>13</v>
      </c>
      <c r="C3" s="12" t="s">
        <v>40</v>
      </c>
      <c r="D3" s="13"/>
      <c r="E3" s="13"/>
      <c r="F3" s="8"/>
      <c r="G3" s="8"/>
      <c r="H3" s="11" t="s">
        <v>18</v>
      </c>
      <c r="I3" s="14" t="s">
        <v>3</v>
      </c>
      <c r="J3" s="13"/>
      <c r="K3" s="8"/>
      <c r="L3" s="8"/>
      <c r="M3" s="21"/>
    </row>
    <row r="4" spans="1:15" ht="18.75" x14ac:dyDescent="0.3">
      <c r="A4" s="7"/>
      <c r="B4" s="11" t="s">
        <v>14</v>
      </c>
      <c r="C4" s="15" t="s">
        <v>41</v>
      </c>
      <c r="D4" s="16"/>
      <c r="E4" s="16"/>
      <c r="F4" s="8"/>
      <c r="G4" s="8"/>
      <c r="H4" s="11" t="s">
        <v>17</v>
      </c>
      <c r="I4" s="14"/>
      <c r="J4" s="13" t="s">
        <v>34</v>
      </c>
      <c r="K4" s="8"/>
      <c r="L4" s="8"/>
      <c r="M4" s="21"/>
    </row>
    <row r="5" spans="1:15" ht="15" customHeight="1" x14ac:dyDescent="0.3">
      <c r="A5" s="7"/>
      <c r="B5" s="11" t="s">
        <v>15</v>
      </c>
      <c r="C5" s="32">
        <v>42254</v>
      </c>
      <c r="D5" s="16" t="s">
        <v>46</v>
      </c>
      <c r="E5" s="16"/>
      <c r="F5" s="8"/>
      <c r="G5" s="8"/>
      <c r="H5" s="11" t="s">
        <v>16</v>
      </c>
      <c r="I5" s="17">
        <v>0.75</v>
      </c>
      <c r="J5" s="16"/>
      <c r="K5" s="8"/>
      <c r="L5" s="8"/>
      <c r="M5" s="21"/>
    </row>
    <row r="6" spans="1:15" ht="46.5" customHeight="1" thickBot="1" x14ac:dyDescent="0.35">
      <c r="A6" s="18" t="s">
        <v>32</v>
      </c>
      <c r="B6" s="18" t="s">
        <v>0</v>
      </c>
      <c r="C6" s="18" t="s">
        <v>4</v>
      </c>
      <c r="D6" s="18" t="s">
        <v>1</v>
      </c>
      <c r="E6" s="18" t="s">
        <v>2</v>
      </c>
      <c r="F6" s="18" t="s">
        <v>3</v>
      </c>
      <c r="G6" s="18" t="s">
        <v>5</v>
      </c>
      <c r="H6" s="19" t="s">
        <v>29</v>
      </c>
      <c r="I6" s="18" t="s">
        <v>30</v>
      </c>
      <c r="J6" s="18" t="s">
        <v>31</v>
      </c>
      <c r="K6" s="18" t="s">
        <v>6</v>
      </c>
      <c r="L6" s="18" t="s">
        <v>7</v>
      </c>
      <c r="M6" s="23"/>
      <c r="N6" s="20"/>
      <c r="O6" s="20"/>
    </row>
    <row r="7" spans="1:15" ht="23.25" x14ac:dyDescent="0.35">
      <c r="A7" s="25" t="s">
        <v>43</v>
      </c>
      <c r="B7" s="26">
        <v>913</v>
      </c>
      <c r="C7" s="27" t="s">
        <v>35</v>
      </c>
      <c r="D7" s="26" t="s">
        <v>36</v>
      </c>
      <c r="E7" s="26" t="s">
        <v>37</v>
      </c>
      <c r="F7" s="28">
        <v>1.109</v>
      </c>
      <c r="G7" s="25"/>
      <c r="H7" s="28">
        <v>1.0760000000000001</v>
      </c>
      <c r="I7" s="29">
        <v>0.82562500000000005</v>
      </c>
      <c r="J7" s="30">
        <f t="shared" ref="J7:J12" si="0">IF(OR(I7="DNF",I7="DNS")," ",IF(I7&lt;&gt;0,I7-$I$5," "))</f>
        <v>7.5625000000000053E-2</v>
      </c>
      <c r="K7" s="31">
        <f>IF(OR(I7="DNF",I7="DNS")," ",IF(A7="X",IF(I7&lt;&gt;0,IF(ISTEXT(G7),J7*F7,J7*H7)," ")," "))</f>
        <v>8.1372500000000056E-2</v>
      </c>
      <c r="L7" s="26">
        <v>1</v>
      </c>
      <c r="M7" s="21"/>
    </row>
    <row r="8" spans="1:15" ht="23.25" x14ac:dyDescent="0.35">
      <c r="A8" s="25" t="s">
        <v>43</v>
      </c>
      <c r="B8" s="26">
        <v>110</v>
      </c>
      <c r="C8" s="27" t="s">
        <v>24</v>
      </c>
      <c r="D8" s="26" t="s">
        <v>20</v>
      </c>
      <c r="E8" s="26" t="s">
        <v>23</v>
      </c>
      <c r="F8" s="28">
        <v>1.155</v>
      </c>
      <c r="G8" s="25" t="s">
        <v>43</v>
      </c>
      <c r="H8" s="28">
        <v>1.1279999999999999</v>
      </c>
      <c r="I8" s="29">
        <v>0.82152777777777775</v>
      </c>
      <c r="J8" s="30">
        <f t="shared" si="0"/>
        <v>7.1527777777777746E-2</v>
      </c>
      <c r="K8" s="31">
        <f>IF(OR(I8="DNF",I8="DNS")," ",IF(A8="X",IF(I8&lt;&gt;0,IF(ISTEXT(G8),J8*F8,J8*H8)," ")," "))</f>
        <v>8.2614583333333297E-2</v>
      </c>
      <c r="L8" s="26">
        <v>2</v>
      </c>
      <c r="M8" s="21"/>
    </row>
    <row r="9" spans="1:15" ht="23.25" x14ac:dyDescent="0.35">
      <c r="A9" s="25" t="s">
        <v>43</v>
      </c>
      <c r="B9" s="26"/>
      <c r="C9" s="27" t="s">
        <v>8</v>
      </c>
      <c r="D9" s="26" t="s">
        <v>9</v>
      </c>
      <c r="E9" s="26" t="s">
        <v>10</v>
      </c>
      <c r="F9" s="28">
        <v>1.087</v>
      </c>
      <c r="G9" s="25"/>
      <c r="H9" s="28">
        <v>1.0529999999999999</v>
      </c>
      <c r="I9" s="29">
        <v>0.83072916666666663</v>
      </c>
      <c r="J9" s="30">
        <f t="shared" si="0"/>
        <v>8.072916666666663E-2</v>
      </c>
      <c r="K9" s="31">
        <f>IF(OR(I9="DNF",I9="DNS")," ",IF(A9="X",IF(I9&lt;&gt;0,IF(ISTEXT(G9),J9*F9,J9*H9)," ")," "))</f>
        <v>8.500781249999996E-2</v>
      </c>
      <c r="L9" s="26">
        <v>3</v>
      </c>
      <c r="M9" s="21"/>
    </row>
    <row r="10" spans="1:15" ht="23.25" x14ac:dyDescent="0.35">
      <c r="A10" s="25" t="s">
        <v>43</v>
      </c>
      <c r="B10" s="26">
        <v>147</v>
      </c>
      <c r="C10" s="27" t="s">
        <v>38</v>
      </c>
      <c r="D10" s="26" t="s">
        <v>19</v>
      </c>
      <c r="E10" s="26" t="s">
        <v>39</v>
      </c>
      <c r="F10" s="28">
        <v>1.1679999999999999</v>
      </c>
      <c r="G10" s="25"/>
      <c r="H10" s="28">
        <v>1.1279999999999999</v>
      </c>
      <c r="I10" s="29">
        <v>0.82581018518518512</v>
      </c>
      <c r="J10" s="30">
        <f t="shared" si="0"/>
        <v>7.5810185185185119E-2</v>
      </c>
      <c r="K10" s="31">
        <f>IF(OR(I10="DNF",I10="DNS")," ",IF(A10="X",IF(I10&lt;&gt;0,IF(ISTEXT(G10),J10*F10,J10*H10)," ")," "))</f>
        <v>8.5513888888888806E-2</v>
      </c>
      <c r="L10" s="26">
        <v>4</v>
      </c>
      <c r="M10" s="21"/>
    </row>
    <row r="11" spans="1:15" ht="23.25" x14ac:dyDescent="0.35">
      <c r="A11" s="25" t="s">
        <v>43</v>
      </c>
      <c r="B11" s="26">
        <v>57</v>
      </c>
      <c r="C11" s="27" t="s">
        <v>25</v>
      </c>
      <c r="D11" s="26" t="s">
        <v>21</v>
      </c>
      <c r="E11" s="26" t="s">
        <v>22</v>
      </c>
      <c r="F11" s="28">
        <v>1.1240000000000001</v>
      </c>
      <c r="G11" s="25"/>
      <c r="H11" s="28">
        <v>1.099</v>
      </c>
      <c r="I11" s="29"/>
      <c r="J11" s="30" t="str">
        <f t="shared" si="0"/>
        <v xml:space="preserve"> </v>
      </c>
      <c r="K11" s="31" t="s">
        <v>42</v>
      </c>
      <c r="L11" s="26"/>
      <c r="M11" s="21"/>
    </row>
    <row r="12" spans="1:15" ht="23.25" x14ac:dyDescent="0.35">
      <c r="A12" s="25" t="s">
        <v>43</v>
      </c>
      <c r="B12" s="26">
        <v>128</v>
      </c>
      <c r="C12" s="27" t="s">
        <v>44</v>
      </c>
      <c r="D12" s="26"/>
      <c r="E12" s="26" t="s">
        <v>45</v>
      </c>
      <c r="F12" s="28">
        <v>1.0449999999999999</v>
      </c>
      <c r="G12" s="25"/>
      <c r="H12" s="28">
        <v>1.018</v>
      </c>
      <c r="I12" s="29"/>
      <c r="J12" s="30" t="str">
        <f t="shared" si="0"/>
        <v xml:space="preserve"> </v>
      </c>
      <c r="K12" s="31" t="s">
        <v>42</v>
      </c>
      <c r="L12" s="26"/>
      <c r="M12" s="21"/>
    </row>
    <row r="13" spans="1:15" ht="23.25" x14ac:dyDescent="0.35">
      <c r="A13" s="25"/>
      <c r="B13" s="26"/>
      <c r="C13" s="27"/>
      <c r="D13" s="26"/>
      <c r="E13" s="26"/>
      <c r="F13" s="28"/>
      <c r="G13" s="25"/>
      <c r="H13" s="28"/>
      <c r="I13" s="29"/>
      <c r="J13" s="30" t="str">
        <f t="shared" ref="J13:J15" si="1">IF(OR(I13="DNF",I13="DNS")," ",IF(I13&lt;&gt;0,I13-$I$5," "))</f>
        <v xml:space="preserve"> </v>
      </c>
      <c r="K13" s="31" t="str">
        <f t="shared" ref="K13:K15" si="2">IF(OR(I13="DNF",I13="DNS")," ",IF(A15="X",IF(I13&lt;&gt;0,IF(ISTEXT(G13),J13*F13,J13*H13)," ")," "))</f>
        <v xml:space="preserve"> </v>
      </c>
      <c r="L13" s="26"/>
      <c r="M13" s="21"/>
    </row>
    <row r="14" spans="1:15" ht="23.25" x14ac:dyDescent="0.35">
      <c r="A14" s="25"/>
      <c r="B14" s="26"/>
      <c r="C14" s="27"/>
      <c r="D14" s="26"/>
      <c r="E14" s="26"/>
      <c r="F14" s="28"/>
      <c r="G14" s="25"/>
      <c r="H14" s="28"/>
      <c r="I14" s="29"/>
      <c r="J14" s="30" t="str">
        <f t="shared" si="1"/>
        <v xml:space="preserve"> </v>
      </c>
      <c r="K14" s="31" t="str">
        <f t="shared" si="2"/>
        <v xml:space="preserve"> </v>
      </c>
      <c r="L14" s="26"/>
      <c r="M14" s="21"/>
    </row>
    <row r="15" spans="1:15" ht="23.25" x14ac:dyDescent="0.35">
      <c r="A15" s="25"/>
      <c r="B15" s="26"/>
      <c r="C15" s="27"/>
      <c r="D15" s="26"/>
      <c r="E15" s="26"/>
      <c r="F15" s="28"/>
      <c r="G15" s="25"/>
      <c r="H15" s="28"/>
      <c r="I15" s="29"/>
      <c r="J15" s="30" t="str">
        <f t="shared" si="1"/>
        <v xml:space="preserve"> </v>
      </c>
      <c r="K15" s="31" t="str">
        <f t="shared" si="2"/>
        <v xml:space="preserve"> </v>
      </c>
      <c r="L15" s="26"/>
      <c r="M15" s="21"/>
    </row>
    <row r="16" spans="1:15" ht="23.25" x14ac:dyDescent="0.35">
      <c r="A16" s="25"/>
      <c r="B16" s="26"/>
      <c r="C16" s="2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4"/>
    </row>
    <row r="17" spans="1:13" ht="23.25" x14ac:dyDescent="0.35">
      <c r="A17" s="25"/>
      <c r="B17" s="26"/>
      <c r="C17" s="27"/>
      <c r="D17" s="21"/>
      <c r="E17" s="21"/>
      <c r="F17" s="21"/>
      <c r="G17" s="21"/>
      <c r="H17" s="21"/>
      <c r="I17" s="21"/>
      <c r="J17" s="22"/>
      <c r="K17" s="21"/>
      <c r="L17" s="21"/>
      <c r="M17" s="21"/>
    </row>
    <row r="18" spans="1:13" ht="23.25" x14ac:dyDescent="0.35">
      <c r="A18" s="25"/>
      <c r="B18" s="21"/>
      <c r="C18" s="21"/>
      <c r="M18" s="21"/>
    </row>
    <row r="19" spans="1:13" ht="23.25" x14ac:dyDescent="0.35">
      <c r="A19" s="25"/>
      <c r="B19" s="21"/>
      <c r="C19" s="21"/>
      <c r="J19" s="3"/>
      <c r="M19" s="21"/>
    </row>
    <row r="20" spans="1:13" ht="23.25" x14ac:dyDescent="0.35">
      <c r="A20" s="25"/>
      <c r="J20" s="4"/>
    </row>
    <row r="21" spans="1:13" ht="23.25" x14ac:dyDescent="0.35">
      <c r="A21" s="25"/>
      <c r="J21" s="3" t="e">
        <f>T(#REF!)</f>
        <v>#REF!</v>
      </c>
    </row>
    <row r="22" spans="1:13" ht="23.25" x14ac:dyDescent="0.35">
      <c r="A22" s="25"/>
    </row>
    <row r="23" spans="1:13" x14ac:dyDescent="0.25">
      <c r="J23" t="e">
        <f>T(#REF!)</f>
        <v>#REF!</v>
      </c>
    </row>
  </sheetData>
  <sortState ref="A7:K12">
    <sortCondition ref="K7:K12"/>
  </sortState>
  <pageMargins left="0.43307086614173229" right="0.15748031496062992" top="0.43307086614173229" bottom="0.43307086614173229" header="0.23622047244094491" footer="0.19685039370078741"/>
  <pageSetup paperSize="9" scale="81" orientation="landscape" r:id="rId1"/>
  <headerFooter>
    <oddFooter>&amp;C&amp;D&amp;RSida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B5" sqref="B5"/>
    </sheetView>
  </sheetViews>
  <sheetFormatPr defaultRowHeight="15" x14ac:dyDescent="0.25"/>
  <cols>
    <col min="1" max="1" width="14.42578125" customWidth="1"/>
    <col min="2" max="2" width="15.85546875" customWidth="1"/>
    <col min="3" max="9" width="8.140625" customWidth="1"/>
    <col min="10" max="10" width="6.140625" customWidth="1"/>
  </cols>
  <sheetData>
    <row r="3" spans="1:2" x14ac:dyDescent="0.25">
      <c r="A3" s="5" t="s">
        <v>26</v>
      </c>
      <c r="B3" t="s">
        <v>28</v>
      </c>
    </row>
    <row r="4" spans="1:2" x14ac:dyDescent="0.25">
      <c r="A4" s="6" t="s">
        <v>21</v>
      </c>
      <c r="B4" s="1">
        <v>0</v>
      </c>
    </row>
    <row r="5" spans="1:2" x14ac:dyDescent="0.25">
      <c r="A5" s="6" t="s">
        <v>9</v>
      </c>
      <c r="B5" s="1">
        <v>0</v>
      </c>
    </row>
    <row r="6" spans="1:2" x14ac:dyDescent="0.25">
      <c r="A6" s="6" t="s">
        <v>33</v>
      </c>
      <c r="B6" s="1">
        <v>0</v>
      </c>
    </row>
    <row r="7" spans="1:2" x14ac:dyDescent="0.25">
      <c r="A7" s="6" t="s">
        <v>36</v>
      </c>
      <c r="B7" s="1">
        <v>8.1377314814814819E-2</v>
      </c>
    </row>
    <row r="8" spans="1:2" x14ac:dyDescent="0.25">
      <c r="A8" s="6" t="s">
        <v>20</v>
      </c>
      <c r="B8" s="1">
        <v>8.261574074074074E-2</v>
      </c>
    </row>
    <row r="9" spans="1:2" x14ac:dyDescent="0.25">
      <c r="A9" s="6" t="s">
        <v>19</v>
      </c>
      <c r="B9" s="1">
        <v>8.5509259259259271E-2</v>
      </c>
    </row>
    <row r="10" spans="1:2" x14ac:dyDescent="0.25">
      <c r="A10" s="6" t="s">
        <v>27</v>
      </c>
      <c r="B10" s="2">
        <v>8.1377314814814819E-2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Startlista</vt:lpstr>
      <vt:lpstr>Placering</vt:lpstr>
      <vt:lpstr>Startlista!Utskriftsområde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Per</cp:lastModifiedBy>
  <cp:lastPrinted>2015-09-07T18:22:09Z</cp:lastPrinted>
  <dcterms:created xsi:type="dcterms:W3CDTF">2012-06-01T10:18:43Z</dcterms:created>
  <dcterms:modified xsi:type="dcterms:W3CDTF">2015-10-05T07:53:45Z</dcterms:modified>
</cp:coreProperties>
</file>