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Startlista!$B$1:$L$14</definedName>
  </definedNames>
  <calcPr calcId="145621"/>
  <pivotCaches>
    <pivotCache cacheId="4" r:id="rId3"/>
  </pivotCaches>
</workbook>
</file>

<file path=xl/calcChain.xml><?xml version="1.0" encoding="utf-8"?>
<calcChain xmlns="http://schemas.openxmlformats.org/spreadsheetml/2006/main">
  <c r="K12" i="1" l="1"/>
  <c r="J11" i="1"/>
  <c r="K11" i="1" s="1"/>
  <c r="K13" i="1"/>
  <c r="K14" i="1"/>
  <c r="J10" i="1"/>
  <c r="K10" i="1" s="1"/>
  <c r="J14" i="1"/>
  <c r="J13" i="1"/>
  <c r="J12" i="1"/>
  <c r="J9" i="1"/>
  <c r="K9" i="1" s="1"/>
  <c r="J8" i="1"/>
  <c r="K8" i="1" s="1"/>
  <c r="J7" i="1"/>
  <c r="K7" i="1" s="1"/>
  <c r="J20" i="1"/>
  <c r="J22" i="1"/>
</calcChain>
</file>

<file path=xl/sharedStrings.xml><?xml version="1.0" encoding="utf-8"?>
<sst xmlns="http://schemas.openxmlformats.org/spreadsheetml/2006/main" count="67" uniqueCount="52">
  <si>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</si>
  <si>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</si>
  <si>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</si>
  <si>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</si>
  <si>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</si>
  <si>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</si>
  <si>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</si>
  <si>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</si>
  <si>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</si>
  <si>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</si>
  <si>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</si>
  <si>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</si>
  <si>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</si>
  <si>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</si>
  <si>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</si>
  <si>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</si>
  <si>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</si>
  <si>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</si>
  <si>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</si>
  <si>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</si>
  <si>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</si>
  <si>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</si>
  <si>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</si>
  <si>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</si>
  <si>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</si>
  <si>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Comfortina 32</t>
  </si>
  <si>
    <t>Håkan Linder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</si>
  <si>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</si>
  <si>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</si>
  <si>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</si>
  <si>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</si>
  <si>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</si>
  <si>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</si>
  <si>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</si>
  <si>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</si>
  <si>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</si>
  <si>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</si>
  <si>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Diff</t>
  </si>
  <si>
    <t>Seglade Sekunder</t>
  </si>
  <si>
    <t>Beräknad sekunder</t>
  </si>
  <si>
    <t>Bo Roxberg</t>
  </si>
  <si>
    <t>Bossanova</t>
  </si>
  <si>
    <t>Express</t>
  </si>
  <si>
    <t>x</t>
  </si>
  <si>
    <t>Gunnar Wall</t>
  </si>
  <si>
    <t>X312</t>
  </si>
  <si>
    <t>Per Harder</t>
  </si>
  <si>
    <t>Mixer CR</t>
  </si>
  <si>
    <t>L-E Andersson</t>
  </si>
  <si>
    <t>Siri-Greta</t>
  </si>
  <si>
    <t>Rival 22</t>
  </si>
  <si>
    <t>4:e vårseglingen Kinnanders gummi AB vpr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</si>
</sst>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14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4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K12" sqref="K12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13</v>
      </c>
      <c r="C3" s="12" t="s">
        <v>51</v>
      </c>
      <c r="D3" s="13"/>
      <c r="E3" s="13"/>
      <c r="F3" s="8"/>
      <c r="G3" s="8"/>
      <c r="H3" s="11" t="s">
        <v>18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14</v>
      </c>
      <c r="C4" s="15"/>
      <c r="D4" s="16"/>
      <c r="E4" s="16"/>
      <c r="F4" s="8"/>
      <c r="G4" s="8"/>
      <c r="H4" s="11" t="s">
        <v>17</v>
      </c>
      <c r="I4" s="14"/>
      <c r="J4" s="13" t="s">
        <v>36</v>
      </c>
      <c r="K4" s="8"/>
      <c r="L4" s="8"/>
      <c r="M4" s="21"/>
    </row>
    <row r="5" spans="1:15" ht="15" customHeight="1" x14ac:dyDescent="0.3">
      <c r="A5" s="7"/>
      <c r="B5" s="11" t="s">
        <v>15</v>
      </c>
      <c r="C5" s="15">
        <v>20150615</v>
      </c>
      <c r="D5" s="16"/>
      <c r="E5" s="16"/>
      <c r="F5" s="8"/>
      <c r="G5" s="8"/>
      <c r="H5" s="11" t="s">
        <v>16</v>
      </c>
      <c r="I5" s="17">
        <v>0.77083333333333337</v>
      </c>
      <c r="J5" s="16"/>
      <c r="K5" s="8"/>
      <c r="L5" s="8"/>
      <c r="M5" s="21"/>
    </row>
    <row r="6" spans="1:15" ht="46.5" customHeight="1" thickBot="1" x14ac:dyDescent="0.35">
      <c r="A6" s="18" t="s">
        <v>33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30</v>
      </c>
      <c r="I6" s="18" t="s">
        <v>31</v>
      </c>
      <c r="J6" s="18" t="s">
        <v>32</v>
      </c>
      <c r="K6" s="18" t="s">
        <v>6</v>
      </c>
      <c r="L6" s="18" t="s">
        <v>7</v>
      </c>
      <c r="M6" s="23" t="s">
        <v>38</v>
      </c>
      <c r="N6" s="20" t="s">
        <v>39</v>
      </c>
      <c r="O6" s="20" t="s">
        <v>37</v>
      </c>
    </row>
    <row r="7" spans="1:15" ht="23.25" x14ac:dyDescent="0.35">
      <c r="A7" s="25" t="s">
        <v>43</v>
      </c>
      <c r="B7" s="26">
        <v>913</v>
      </c>
      <c r="C7" s="27" t="s">
        <v>40</v>
      </c>
      <c r="D7" s="26" t="s">
        <v>41</v>
      </c>
      <c r="E7" s="26" t="s">
        <v>42</v>
      </c>
      <c r="F7" s="28">
        <v>1.109</v>
      </c>
      <c r="G7" s="25" t="s">
        <v>43</v>
      </c>
      <c r="H7" s="28">
        <v>1.0760000000000001</v>
      </c>
      <c r="I7" s="29">
        <v>0.8121990740740741</v>
      </c>
      <c r="J7" s="30">
        <f t="shared" ref="J7:J12" si="0">IF(OR(I7="DNF",I7="DNS")," ",IF(I7&lt;&gt;0,I7-$I$5," "))</f>
        <v>4.1365740740740731E-2</v>
      </c>
      <c r="K7" s="31">
        <f t="shared" ref="K7:K12" si="1">IF(OR(I7="DNF",I7="DNS")," ",IF(A7="X",IF(I7&lt;&gt;0,IF(ISTEXT(G7),J7*F7,J7*H7)," ")," "))</f>
        <v>4.5874606481481471E-2</v>
      </c>
      <c r="L7" s="26">
        <v>1</v>
      </c>
      <c r="M7" s="21"/>
    </row>
    <row r="8" spans="1:15" ht="23.25" x14ac:dyDescent="0.35">
      <c r="A8" s="25" t="s">
        <v>43</v>
      </c>
      <c r="B8" s="26">
        <v>57</v>
      </c>
      <c r="C8" s="27" t="s">
        <v>44</v>
      </c>
      <c r="D8" s="26" t="s">
        <v>22</v>
      </c>
      <c r="E8" s="26" t="s">
        <v>45</v>
      </c>
      <c r="F8" s="28">
        <v>1.1240000000000001</v>
      </c>
      <c r="G8" s="25" t="s">
        <v>43</v>
      </c>
      <c r="H8" s="28">
        <v>1.099</v>
      </c>
      <c r="I8" s="29">
        <v>0.81276620370370367</v>
      </c>
      <c r="J8" s="30">
        <f t="shared" si="0"/>
        <v>4.1932870370370301E-2</v>
      </c>
      <c r="K8" s="31">
        <f t="shared" si="1"/>
        <v>4.7132546296296221E-2</v>
      </c>
      <c r="L8" s="26">
        <v>2</v>
      </c>
      <c r="M8" s="21"/>
    </row>
    <row r="9" spans="1:15" ht="23.25" x14ac:dyDescent="0.35">
      <c r="A9" s="25" t="s">
        <v>43</v>
      </c>
      <c r="B9" s="26">
        <v>110</v>
      </c>
      <c r="C9" s="27" t="s">
        <v>46</v>
      </c>
      <c r="D9" s="26" t="s">
        <v>20</v>
      </c>
      <c r="E9" s="26" t="s">
        <v>47</v>
      </c>
      <c r="F9" s="28">
        <v>1.155</v>
      </c>
      <c r="G9" s="25" t="s">
        <v>43</v>
      </c>
      <c r="H9" s="28">
        <v>1.1279999999999999</v>
      </c>
      <c r="I9" s="29">
        <v>0.81179398148148152</v>
      </c>
      <c r="J9" s="30">
        <f t="shared" si="0"/>
        <v>4.0960648148148149E-2</v>
      </c>
      <c r="K9" s="31">
        <f t="shared" si="1"/>
        <v>4.7309548611111113E-2</v>
      </c>
      <c r="L9" s="26">
        <v>3</v>
      </c>
      <c r="M9" s="21"/>
    </row>
    <row r="10" spans="1:15" ht="23.25" x14ac:dyDescent="0.35">
      <c r="A10" s="25" t="s">
        <v>43</v>
      </c>
      <c r="B10" s="26">
        <v>2947</v>
      </c>
      <c r="C10" s="27" t="s">
        <v>8</v>
      </c>
      <c r="D10" s="26" t="s">
        <v>9</v>
      </c>
      <c r="E10" s="26" t="s">
        <v>10</v>
      </c>
      <c r="F10" s="28">
        <v>1.091</v>
      </c>
      <c r="G10" s="25" t="s">
        <v>43</v>
      </c>
      <c r="H10" s="28">
        <v>1.0609999999999999</v>
      </c>
      <c r="I10" s="29">
        <v>0.81562499999999993</v>
      </c>
      <c r="J10" s="30">
        <f t="shared" si="0"/>
        <v>4.4791666666666563E-2</v>
      </c>
      <c r="K10" s="31">
        <f t="shared" si="1"/>
        <v>4.8867708333333218E-2</v>
      </c>
      <c r="L10" s="26">
        <v>4</v>
      </c>
      <c r="M10" s="21"/>
    </row>
    <row r="11" spans="1:15" ht="23.25" x14ac:dyDescent="0.35">
      <c r="A11" s="25" t="s">
        <v>43</v>
      </c>
      <c r="B11" s="26">
        <v>29</v>
      </c>
      <c r="C11" s="27" t="s">
        <v>26</v>
      </c>
      <c r="D11" s="26" t="s">
        <v>21</v>
      </c>
      <c r="E11" s="26" t="s">
        <v>25</v>
      </c>
      <c r="F11" s="28">
        <v>1.1379999999999999</v>
      </c>
      <c r="G11" s="25"/>
      <c r="H11" s="28">
        <v>1.109</v>
      </c>
      <c r="I11" s="29">
        <v>0.81625000000000003</v>
      </c>
      <c r="J11" s="30">
        <f t="shared" si="0"/>
        <v>4.5416666666666661E-2</v>
      </c>
      <c r="K11" s="31">
        <f t="shared" si="1"/>
        <v>5.0367083333333326E-2</v>
      </c>
      <c r="L11" s="26">
        <v>5</v>
      </c>
      <c r="M11" s="21"/>
    </row>
    <row r="12" spans="1:15" ht="23.25" x14ac:dyDescent="0.35">
      <c r="A12" s="25" t="s">
        <v>43</v>
      </c>
      <c r="B12" s="26">
        <v>202</v>
      </c>
      <c r="C12" s="27" t="s">
        <v>48</v>
      </c>
      <c r="D12" s="26" t="s">
        <v>49</v>
      </c>
      <c r="E12" s="26" t="s">
        <v>50</v>
      </c>
      <c r="F12" s="28">
        <v>1.141</v>
      </c>
      <c r="G12" s="25" t="s">
        <v>43</v>
      </c>
      <c r="H12" s="28">
        <v>1.1160000000000001</v>
      </c>
      <c r="I12" s="29">
        <v>0.81770833333333337</v>
      </c>
      <c r="J12" s="30">
        <f t="shared" si="0"/>
        <v>4.6875E-2</v>
      </c>
      <c r="K12" s="31">
        <f>IF(OR(I12="DNF",I12="DNS")," ",IF(A12="X",IF(I12&lt;&gt;0,IF(ISTEXT(G12),J12*F12,J12*H12)," ")," "))</f>
        <v>5.3484375000000001E-2</v>
      </c>
      <c r="L12" s="26">
        <v>6</v>
      </c>
      <c r="M12" s="21"/>
    </row>
    <row r="13" spans="1:15" ht="23.25" x14ac:dyDescent="0.35">
      <c r="A13" s="25"/>
      <c r="B13" s="26"/>
      <c r="C13" s="27"/>
      <c r="D13" s="26"/>
      <c r="E13" s="26"/>
      <c r="F13" s="28"/>
      <c r="G13" s="25"/>
      <c r="H13" s="28"/>
      <c r="I13" s="29"/>
      <c r="J13" s="30" t="str">
        <f t="shared" ref="J13:J14" si="2">IF(OR(I13="DNF",I13="DNS")," ",IF(I13&lt;&gt;0,I13-$I$5," "))</f>
        <v xml:space="preserve"> </v>
      </c>
      <c r="K13" s="31" t="str">
        <f t="shared" ref="K13:K14" si="3">IF(OR(I13="DNF",I13="DNS")," ",IF(A13="X",IF(I13&lt;&gt;0,IF(ISTEXT(G13),J13*F13,J13*H13)," ")," "))</f>
        <v xml:space="preserve"> </v>
      </c>
      <c r="L13" s="26"/>
      <c r="M13" s="21"/>
      <c r="N13" s="24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2"/>
        <v xml:space="preserve"> </v>
      </c>
      <c r="K14" s="31" t="str">
        <f t="shared" si="3"/>
        <v xml:space="preserve"> </v>
      </c>
      <c r="L14" s="26"/>
      <c r="M14" s="21"/>
    </row>
    <row r="15" spans="1: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</row>
    <row r="18" spans="10:10" x14ac:dyDescent="0.25">
      <c r="J18" s="3"/>
    </row>
    <row r="19" spans="10:10" x14ac:dyDescent="0.25">
      <c r="J19" s="4"/>
    </row>
    <row r="20" spans="10:10" x14ac:dyDescent="0.25">
      <c r="J20" s="3" t="e">
        <f>T(#REF!)</f>
        <v>#REF!</v>
      </c>
    </row>
    <row r="22" spans="10:10" x14ac:dyDescent="0.25">
      <c r="J22" t="e">
        <f>T(#REF!)</f>
        <v>#REF!</v>
      </c>
    </row>
  </sheetData>
  <sortState ref="A7:K12">
    <sortCondition ref="K7:K12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27</v>
      </c>
      <c r="B3" t="s">
        <v>29</v>
      </c>
    </row>
    <row r="4" spans="1:2" x14ac:dyDescent="0.25">
      <c r="A4" s="6" t="s">
        <v>23</v>
      </c>
      <c r="B4" s="1">
        <v>0</v>
      </c>
    </row>
    <row r="5" spans="1:2" x14ac:dyDescent="0.25">
      <c r="A5" s="6" t="s">
        <v>34</v>
      </c>
      <c r="B5" s="1">
        <v>0</v>
      </c>
    </row>
    <row r="6" spans="1:2" x14ac:dyDescent="0.25">
      <c r="A6" s="6" t="s">
        <v>24</v>
      </c>
      <c r="B6" s="1">
        <v>0</v>
      </c>
    </row>
    <row r="7" spans="1:2" x14ac:dyDescent="0.25">
      <c r="A7" s="6" t="s">
        <v>20</v>
      </c>
      <c r="B7" s="1">
        <v>5.0104166666666672E-2</v>
      </c>
    </row>
    <row r="8" spans="1:2" x14ac:dyDescent="0.25">
      <c r="A8" s="6" t="s">
        <v>19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22</v>
      </c>
      <c r="B10" s="1">
        <v>5.1875000000000004E-2</v>
      </c>
    </row>
    <row r="11" spans="1:2" x14ac:dyDescent="0.25">
      <c r="A11" s="6" t="s">
        <v>35</v>
      </c>
      <c r="B11" s="1">
        <v>5.2071759259259255E-2</v>
      </c>
    </row>
    <row r="12" spans="1:2" x14ac:dyDescent="0.25">
      <c r="A12" s="6" t="s">
        <v>21</v>
      </c>
      <c r="B12" s="1">
        <v>5.2384259259259262E-2</v>
      </c>
    </row>
    <row r="13" spans="1:2" x14ac:dyDescent="0.25">
      <c r="A13" s="6" t="s">
        <v>28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2015-06-14T11:20:01Z</cp:lastPrinted>
  <dcterms:created xsi:type="dcterms:W3CDTF">2012-06-01T10:18:43Z</dcterms:created>
  <dcterms:modified xsi:type="dcterms:W3CDTF">2015-10-05T07:45:18Z</dcterms:modified>
</cp:coreProperties>
</file>